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水族博物館\040_水族館協議会\Ｒ3年度\第１回\提出資料\"/>
    </mc:Choice>
  </mc:AlternateContent>
  <bookViews>
    <workbookView xWindow="0" yWindow="0" windowWidth="20490" windowHeight="7770"/>
  </bookViews>
  <sheets>
    <sheet name="比較表" sheetId="1" r:id="rId1"/>
    <sheet name="Sheet1" sheetId="2" r:id="rId2"/>
    <sheet name="1月一般" sheetId="3" r:id="rId3"/>
    <sheet name="2月一般" sheetId="4" r:id="rId4"/>
    <sheet name="1月子供" sheetId="5" r:id="rId5"/>
    <sheet name="2月子供" sheetId="6" r:id="rId6"/>
    <sheet name="収入" sheetId="7" r:id="rId7"/>
  </sheets>
  <definedNames>
    <definedName name="_xlnm.Print_Area" localSheetId="0">比較表!$A$1:$J$65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B6" i="2"/>
  <c r="E3" i="2"/>
  <c r="D3" i="2"/>
  <c r="C3" i="2"/>
  <c r="E2" i="2"/>
  <c r="E4" i="2" s="1"/>
  <c r="F10" i="1" s="1"/>
  <c r="D2" i="2"/>
  <c r="D4" i="2" s="1"/>
  <c r="E10" i="1" s="1"/>
  <c r="C2" i="2"/>
  <c r="C4" i="2" s="1"/>
  <c r="D10" i="1" s="1"/>
  <c r="C10" i="1" s="1"/>
  <c r="B3" i="2"/>
  <c r="B2" i="2"/>
  <c r="B4" i="2" s="1"/>
  <c r="B10" i="1" s="1"/>
  <c r="G10" i="1" l="1"/>
  <c r="O13" i="1"/>
  <c r="M13" i="1"/>
  <c r="O14" i="1"/>
  <c r="N14" i="1"/>
  <c r="M14" i="1"/>
  <c r="L14" i="1" l="1"/>
  <c r="Q14" i="1" s="1"/>
  <c r="N13" i="1"/>
  <c r="P14" i="1" l="1"/>
  <c r="L13" i="1"/>
  <c r="P13" i="1" s="1"/>
  <c r="Q13" i="1" l="1"/>
</calcChain>
</file>

<file path=xl/sharedStrings.xml><?xml version="1.0" encoding="utf-8"?>
<sst xmlns="http://schemas.openxmlformats.org/spreadsheetml/2006/main" count="64" uniqueCount="46">
  <si>
    <t>年度別観覧者数の内訳及び観覧料収入（直近５年間）</t>
    <rPh sb="0" eb="2">
      <t>ネンド</t>
    </rPh>
    <rPh sb="2" eb="3">
      <t>ベツ</t>
    </rPh>
    <rPh sb="3" eb="5">
      <t>カンラン</t>
    </rPh>
    <rPh sb="5" eb="6">
      <t>シャ</t>
    </rPh>
    <rPh sb="6" eb="7">
      <t>スウ</t>
    </rPh>
    <rPh sb="8" eb="10">
      <t>ウチワケ</t>
    </rPh>
    <rPh sb="10" eb="11">
      <t>オヨ</t>
    </rPh>
    <rPh sb="12" eb="14">
      <t>カンラン</t>
    </rPh>
    <rPh sb="14" eb="15">
      <t>リョウ</t>
    </rPh>
    <rPh sb="15" eb="17">
      <t>シュウニュウ</t>
    </rPh>
    <rPh sb="18" eb="20">
      <t>チョッキン</t>
    </rPh>
    <rPh sb="21" eb="23">
      <t>ネンカン</t>
    </rPh>
    <phoneticPr fontId="2"/>
  </si>
  <si>
    <t>（集計期間：1月7日から2月末日まで）</t>
    <rPh sb="1" eb="3">
      <t>シュウケイ</t>
    </rPh>
    <rPh sb="3" eb="5">
      <t>キカン</t>
    </rPh>
    <rPh sb="7" eb="8">
      <t>ガツ</t>
    </rPh>
    <rPh sb="9" eb="10">
      <t>ニチ</t>
    </rPh>
    <rPh sb="13" eb="14">
      <t>ガツ</t>
    </rPh>
    <rPh sb="14" eb="16">
      <t>マツジツ</t>
    </rPh>
    <phoneticPr fontId="2"/>
  </si>
  <si>
    <t>　　 区分
年度</t>
    <rPh sb="3" eb="5">
      <t>クブン</t>
    </rPh>
    <rPh sb="7" eb="9">
      <t>ネンド</t>
    </rPh>
    <phoneticPr fontId="2"/>
  </si>
  <si>
    <t>観覧者数　（人）</t>
    <rPh sb="0" eb="2">
      <t>カンラン</t>
    </rPh>
    <rPh sb="2" eb="3">
      <t>シャ</t>
    </rPh>
    <rPh sb="3" eb="4">
      <t>スウ</t>
    </rPh>
    <rPh sb="6" eb="7">
      <t>ニン</t>
    </rPh>
    <phoneticPr fontId="2"/>
  </si>
  <si>
    <t>観覧料収入  
      (円)</t>
    <rPh sb="0" eb="2">
      <t>カンラン</t>
    </rPh>
    <rPh sb="3" eb="5">
      <t>シュウニュウ</t>
    </rPh>
    <rPh sb="15" eb="16">
      <t>エン</t>
    </rPh>
    <phoneticPr fontId="2"/>
  </si>
  <si>
    <t>中学生以下無料
キャンペーン
実施期間</t>
    <rPh sb="0" eb="3">
      <t>チュウガクセイ</t>
    </rPh>
    <rPh sb="3" eb="5">
      <t>イカ</t>
    </rPh>
    <rPh sb="5" eb="7">
      <t>ムリョウ</t>
    </rPh>
    <rPh sb="15" eb="17">
      <t>ジッシ</t>
    </rPh>
    <rPh sb="17" eb="19">
      <t>キカン</t>
    </rPh>
    <phoneticPr fontId="2"/>
  </si>
  <si>
    <t>備　　考</t>
    <rPh sb="0" eb="1">
      <t>ビ</t>
    </rPh>
    <rPh sb="3" eb="4">
      <t>コウ</t>
    </rPh>
    <phoneticPr fontId="2"/>
  </si>
  <si>
    <t>　　      区分
年度</t>
    <rPh sb="8" eb="10">
      <t>クブン</t>
    </rPh>
    <rPh sb="12" eb="14">
      <t>ネンド</t>
    </rPh>
    <phoneticPr fontId="2"/>
  </si>
  <si>
    <t>入館者　（人）</t>
    <rPh sb="0" eb="3">
      <t>ニュウカンシャ</t>
    </rPh>
    <rPh sb="5" eb="6">
      <t>ニン</t>
    </rPh>
    <phoneticPr fontId="2"/>
  </si>
  <si>
    <t>入館料収入  
      (円)</t>
    <rPh sb="3" eb="5">
      <t>シュウニュウ</t>
    </rPh>
    <rPh sb="15" eb="16">
      <t>エン</t>
    </rPh>
    <phoneticPr fontId="2"/>
  </si>
  <si>
    <t>中学生以下無料キャンペーン
実施期間</t>
    <rPh sb="0" eb="3">
      <t>チュウガクセイ</t>
    </rPh>
    <rPh sb="3" eb="5">
      <t>イカ</t>
    </rPh>
    <rPh sb="5" eb="7">
      <t>ムリョウ</t>
    </rPh>
    <rPh sb="14" eb="16">
      <t>ジッシ</t>
    </rPh>
    <rPh sb="16" eb="18">
      <t>キカン</t>
    </rPh>
    <phoneticPr fontId="2"/>
  </si>
  <si>
    <t>一　般</t>
    <rPh sb="0" eb="1">
      <t>イチ</t>
    </rPh>
    <rPh sb="2" eb="3">
      <t>ハン</t>
    </rPh>
    <phoneticPr fontId="2"/>
  </si>
  <si>
    <t>中学生以下</t>
    <rPh sb="0" eb="3">
      <t>チュウガクセイ</t>
    </rPh>
    <rPh sb="3" eb="5">
      <t>イカ</t>
    </rPh>
    <phoneticPr fontId="2"/>
  </si>
  <si>
    <t>計</t>
    <rPh sb="0" eb="1">
      <t>ケイ</t>
    </rPh>
    <phoneticPr fontId="2"/>
  </si>
  <si>
    <t>中学生</t>
    <rPh sb="0" eb="3">
      <t>チュウガクセイ</t>
    </rPh>
    <phoneticPr fontId="2"/>
  </si>
  <si>
    <t>小学生</t>
    <rPh sb="0" eb="3">
      <t>ショウガクセイ</t>
    </rPh>
    <phoneticPr fontId="2"/>
  </si>
  <si>
    <t>幼　児</t>
    <rPh sb="0" eb="1">
      <t>ヨウ</t>
    </rPh>
    <rPh sb="2" eb="3">
      <t>コ</t>
    </rPh>
    <phoneticPr fontId="2"/>
  </si>
  <si>
    <t>H21</t>
    <phoneticPr fontId="2"/>
  </si>
  <si>
    <t>未実施</t>
    <rPh sb="0" eb="3">
      <t>ミジッシ</t>
    </rPh>
    <phoneticPr fontId="2"/>
  </si>
  <si>
    <t>H28</t>
  </si>
  <si>
    <t>H29.1.7～2.28（53日間）</t>
    <rPh sb="15" eb="17">
      <t>ニチカン</t>
    </rPh>
    <phoneticPr fontId="2"/>
  </si>
  <si>
    <t>H22</t>
  </si>
  <si>
    <t>H29</t>
  </si>
  <si>
    <t>H30.1.13～2.28（47日間）</t>
    <rPh sb="16" eb="18">
      <t>ニチカン</t>
    </rPh>
    <phoneticPr fontId="2"/>
  </si>
  <si>
    <t>H30年1月中旬から2月中旬にかけて大雪</t>
    <rPh sb="3" eb="4">
      <t>ネン</t>
    </rPh>
    <rPh sb="5" eb="6">
      <t>ガツ</t>
    </rPh>
    <rPh sb="6" eb="8">
      <t>チュウジュン</t>
    </rPh>
    <rPh sb="11" eb="12">
      <t>ガツ</t>
    </rPh>
    <rPh sb="12" eb="14">
      <t>チュウジュン</t>
    </rPh>
    <rPh sb="18" eb="20">
      <t>オオユキ</t>
    </rPh>
    <phoneticPr fontId="2"/>
  </si>
  <si>
    <t>H23</t>
  </si>
  <si>
    <t>H30</t>
  </si>
  <si>
    <t>H31.1.12～2.28（48日間）</t>
    <rPh sb="16" eb="18">
      <t>ニチカン</t>
    </rPh>
    <phoneticPr fontId="2"/>
  </si>
  <si>
    <t>H31.2.24 天皇在位30年記念慶祝事業により無料開放</t>
    <rPh sb="9" eb="11">
      <t>テンノウ</t>
    </rPh>
    <rPh sb="11" eb="13">
      <t>ザイイ</t>
    </rPh>
    <rPh sb="15" eb="16">
      <t>ネン</t>
    </rPh>
    <rPh sb="16" eb="18">
      <t>キネン</t>
    </rPh>
    <rPh sb="18" eb="20">
      <t>ケイシュク</t>
    </rPh>
    <rPh sb="20" eb="22">
      <t>ジギョウ</t>
    </rPh>
    <rPh sb="25" eb="27">
      <t>ムリョウ</t>
    </rPh>
    <rPh sb="27" eb="29">
      <t>カイホウ</t>
    </rPh>
    <phoneticPr fontId="2"/>
  </si>
  <si>
    <t>H24</t>
  </si>
  <si>
    <t>R2.1.11～3.1（52日間）</t>
    <rPh sb="14" eb="16">
      <t>ニチカン</t>
    </rPh>
    <phoneticPr fontId="2"/>
  </si>
  <si>
    <t>記録的な暖冬</t>
    <rPh sb="0" eb="3">
      <t>キロクテキ</t>
    </rPh>
    <rPh sb="4" eb="6">
      <t>ダントウ</t>
    </rPh>
    <phoneticPr fontId="2"/>
  </si>
  <si>
    <t>H25</t>
  </si>
  <si>
    <t>入館者数</t>
    <rPh sb="0" eb="3">
      <t>ニュウカンシャ</t>
    </rPh>
    <rPh sb="3" eb="4">
      <t>スウ</t>
    </rPh>
    <phoneticPr fontId="2"/>
  </si>
  <si>
    <t>入館料</t>
    <rPh sb="0" eb="3">
      <t>ニュウカンリョウ</t>
    </rPh>
    <phoneticPr fontId="2"/>
  </si>
  <si>
    <t>構成比</t>
    <rPh sb="0" eb="3">
      <t>コウセイヒ</t>
    </rPh>
    <phoneticPr fontId="2"/>
  </si>
  <si>
    <t>一般</t>
    <rPh sb="0" eb="2">
      <t>イッパン</t>
    </rPh>
    <phoneticPr fontId="2"/>
  </si>
  <si>
    <t>キャンペーン実施前
（H21～H25平均）</t>
    <rPh sb="6" eb="8">
      <t>ジッシ</t>
    </rPh>
    <rPh sb="8" eb="9">
      <t>マエ</t>
    </rPh>
    <rPh sb="18" eb="20">
      <t>ヘイキン</t>
    </rPh>
    <phoneticPr fontId="2"/>
  </si>
  <si>
    <t>R1</t>
  </si>
  <si>
    <t>R2</t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</si>
  <si>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</si>
  <si>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</si>
  <si>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収入</t>
    <rPh sb="0" eb="2">
      <t>シュウニュウ</t>
    </rPh>
    <phoneticPr fontId="2"/>
  </si>
  <si>
    <t>R3.1.9～2.28（51日間）</t>
    <rPh sb="14" eb="16">
      <t>ニチカン</t>
    </rPh>
    <phoneticPr fontId="2"/>
  </si>
  <si>
    <t>キャンペーン実施後
（H28～R2平均）</t>
    <rPh sb="8" eb="9">
      <t>ゴ</t>
    </rPh>
    <rPh sb="17" eb="19">
      <t>ヘイキン</t>
    </rPh>
    <phoneticPr fontId="2"/>
  </si>
  <si>
    <t>大雪、新型コロナウイルスの流行による外出自粛</t>
    <rPh sb="0" eb="2">
      <t>オオユキ</t>
    </rPh>
    <rPh sb="3" eb="5">
      <t>シンガタ</t>
    </rPh>
    <rPh sb="13" eb="15">
      <t>リュウコウ</t>
    </rPh>
    <rPh sb="18" eb="20">
      <t>ガイシュツ</t>
    </rPh>
    <rPh sb="20" eb="22">
      <t>ジシュク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</si>
</sst>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2" xfId="0" applyNumberFormat="1" applyFont="1" applyBorder="1">
      <alignment vertical="center"/>
    </xf>
    <xf numFmtId="3" fontId="5" fillId="0" borderId="9" xfId="0" applyNumberFormat="1" applyFont="1" applyBorder="1">
      <alignment vertical="center"/>
    </xf>
    <xf numFmtId="3" fontId="5" fillId="0" borderId="10" xfId="0" applyNumberFormat="1" applyFont="1" applyBorder="1">
      <alignment vertical="center"/>
    </xf>
    <xf numFmtId="3" fontId="5" fillId="0" borderId="11" xfId="0" applyNumberFormat="1" applyFont="1" applyBorder="1">
      <alignment vertical="center"/>
    </xf>
    <xf numFmtId="0" fontId="5" fillId="0" borderId="2" xfId="0" applyFont="1" applyBorder="1">
      <alignment vertical="center"/>
    </xf>
    <xf numFmtId="3" fontId="5" fillId="0" borderId="2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0" fillId="0" borderId="0" xfId="0" applyAlignment="1">
      <alignment vertical="center" wrapText="1"/>
    </xf>
    <xf numFmtId="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6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2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冬期における観覧者数及び観覧料収入の推移</a:t>
            </a:r>
          </a:p>
        </c:rich>
      </c:tx>
      <c:layout>
        <c:manualLayout>
          <c:xMode val="edge"/>
          <c:yMode val="edge"/>
          <c:x val="0.31977639866667756"/>
          <c:y val="7.21177458451496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273529335824837E-2"/>
          <c:y val="0.23192326221174206"/>
          <c:w val="0.79561442189255305"/>
          <c:h val="0.59679171051019086"/>
        </c:manualLayout>
      </c:layout>
      <c:barChart>
        <c:barDir val="col"/>
        <c:grouping val="clustered"/>
        <c:varyColors val="0"/>
        <c:ser>
          <c:idx val="0"/>
          <c:order val="0"/>
          <c:tx>
            <c:v>観覧者数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(比較表!$K$6:$K$10,比較表!$A$6:$A$10)</c:f>
              <c:strCache>
                <c:ptCount val="10"/>
                <c:pt idx="0">
                  <c:v>H21</c:v>
                </c:pt>
                <c:pt idx="1">
                  <c:v>H22</c:v>
                </c:pt>
                <c:pt idx="2">
                  <c:v>H23</c:v>
                </c:pt>
                <c:pt idx="3">
                  <c:v>H24</c:v>
                </c:pt>
                <c:pt idx="4">
                  <c:v>H25</c:v>
                </c:pt>
                <c:pt idx="5">
                  <c:v>H28</c:v>
                </c:pt>
                <c:pt idx="6">
                  <c:v>H29</c:v>
                </c:pt>
                <c:pt idx="7">
                  <c:v>H30</c:v>
                </c:pt>
                <c:pt idx="8">
                  <c:v>R1</c:v>
                </c:pt>
                <c:pt idx="9">
                  <c:v>R2</c:v>
                </c:pt>
              </c:strCache>
            </c:strRef>
          </c:cat>
          <c:val>
            <c:numRef>
              <c:f>(比較表!$Q$6:$Q$10,比較表!$G$6:$G$10)</c:f>
              <c:numCache>
                <c:formatCode>#,##0</c:formatCode>
                <c:ptCount val="10"/>
                <c:pt idx="0">
                  <c:v>5011</c:v>
                </c:pt>
                <c:pt idx="1">
                  <c:v>4684</c:v>
                </c:pt>
                <c:pt idx="2">
                  <c:v>3917</c:v>
                </c:pt>
                <c:pt idx="3">
                  <c:v>5863</c:v>
                </c:pt>
                <c:pt idx="4">
                  <c:v>4340</c:v>
                </c:pt>
                <c:pt idx="5">
                  <c:v>6480</c:v>
                </c:pt>
                <c:pt idx="6">
                  <c:v>4495</c:v>
                </c:pt>
                <c:pt idx="7">
                  <c:v>8550</c:v>
                </c:pt>
                <c:pt idx="8">
                  <c:v>11529</c:v>
                </c:pt>
                <c:pt idx="9">
                  <c:v>7571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365440"/>
        <c:axId val="401369360"/>
      </c:barChart>
      <c:lineChart>
        <c:grouping val="standard"/>
        <c:varyColors val="0"/>
        <c:ser>
          <c:idx val="1"/>
          <c:order val="1"/>
          <c:tx>
            <c:v>観覧料収入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7059961315280478E-2"/>
                  <c:y val="-2.414486921529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059961315280464E-2"/>
                  <c:y val="-2.4144869215291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059961315280464E-2"/>
                  <c:y val="1.6096579476861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059961315280464E-2"/>
                  <c:y val="-2.4144869215291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059961315280464E-2"/>
                  <c:y val="2.1462105969148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059961315280561E-2"/>
                  <c:y val="-1.8779342723004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059961315280464E-2"/>
                  <c:y val="1.07310529845741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059961315280464E-2"/>
                  <c:y val="-7.2434607645875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059961315280464E-2"/>
                  <c:y val="-1.60965794768611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059961315280651E-2"/>
                  <c:y val="1.07310529845740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比較表!$A$6:$A$10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R1</c:v>
                </c:pt>
                <c:pt idx="4">
                  <c:v>R2</c:v>
                </c:pt>
              </c:strCache>
            </c:strRef>
          </c:cat>
          <c:val>
            <c:numRef>
              <c:f>(比較表!$R$6:$R$10,比較表!$H$6:$H$10)</c:f>
              <c:numCache>
                <c:formatCode>#,##0</c:formatCode>
                <c:ptCount val="10"/>
                <c:pt idx="0">
                  <c:v>2193932</c:v>
                </c:pt>
                <c:pt idx="1">
                  <c:v>2572000</c:v>
                </c:pt>
                <c:pt idx="2">
                  <c:v>2125750</c:v>
                </c:pt>
                <c:pt idx="3">
                  <c:v>3257675</c:v>
                </c:pt>
                <c:pt idx="4">
                  <c:v>2340875</c:v>
                </c:pt>
                <c:pt idx="5">
                  <c:v>2896900</c:v>
                </c:pt>
                <c:pt idx="6">
                  <c:v>2158000</c:v>
                </c:pt>
                <c:pt idx="7">
                  <c:v>3293150</c:v>
                </c:pt>
                <c:pt idx="8">
                  <c:v>5018425</c:v>
                </c:pt>
                <c:pt idx="9">
                  <c:v>3506100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364656"/>
        <c:axId val="401369752"/>
      </c:lineChart>
      <c:catAx>
        <c:axId val="40136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endParaRPr lang="ja-JP"/>
          </a:p>
        </c:txPr>
        <c:crossAx val="401369360"/>
        <c:crosses val="autoZero"/>
        <c:auto val="1"/>
        <c:lblAlgn val="ctr"/>
        <c:lblOffset val="100"/>
        <c:noMultiLvlLbl val="0"/>
      </c:catAx>
      <c:valAx>
        <c:axId val="401369360"/>
        <c:scaling>
          <c:orientation val="minMax"/>
          <c:max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0"/>
        <c:majorTickMark val="none"/>
        <c:minorTickMark val="none"/>
        <c:tickLblPos val="low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endParaRPr lang="ja-JP"/>
          </a:p>
        </c:txPr>
        <c:crossAx val="401365440"/>
        <c:crosses val="autoZero"/>
        <c:crossBetween val="between"/>
        <c:majorUnit val="1000"/>
        <c:minorUnit val="500"/>
      </c:valAx>
      <c:catAx>
        <c:axId val="401364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1369752"/>
        <c:crosses val="autoZero"/>
        <c:auto val="1"/>
        <c:lblAlgn val="ctr"/>
        <c:lblOffset val="100"/>
        <c:noMultiLvlLbl val="0"/>
      </c:catAx>
      <c:valAx>
        <c:axId val="401369752"/>
        <c:scaling>
          <c:orientation val="minMax"/>
          <c:max val="5250000"/>
        </c:scaling>
        <c:delete val="0"/>
        <c:axPos val="r"/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1364656"/>
        <c:crosses val="max"/>
        <c:crossBetween val="between"/>
        <c:majorUnit val="350000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tr"/>
      <c:layout>
        <c:manualLayout>
          <c:xMode val="edge"/>
          <c:yMode val="edge"/>
          <c:x val="0.87554857823457422"/>
          <c:y val="3.7042623193227611E-2"/>
          <c:w val="0.11017200731528498"/>
          <c:h val="0.13721890397503128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35433070866141736" l="0.39370078740157483" r="0.39370078740157483" t="0.74803149606299213" header="0.31496062992125984" footer="0.31496062992125984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中学生以下無料キャンペーン実施前後における</a:t>
            </a:r>
            <a:endParaRPr lang="en-US" altLang="ja-JP" sz="1100"/>
          </a:p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観覧者数及び観覧料収入（５年間の平均）</a:t>
            </a:r>
          </a:p>
        </c:rich>
      </c:tx>
      <c:layout>
        <c:manualLayout>
          <c:xMode val="edge"/>
          <c:yMode val="edge"/>
          <c:x val="9.5229235458470909E-2"/>
          <c:y val="5.1892509252243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15048118985125"/>
          <c:y val="0.24012649460484106"/>
          <c:w val="0.74679615048118986"/>
          <c:h val="0.61212707786526688"/>
        </c:manualLayout>
      </c:layout>
      <c:barChart>
        <c:barDir val="col"/>
        <c:grouping val="stacked"/>
        <c:varyColors val="0"/>
        <c:ser>
          <c:idx val="2"/>
          <c:order val="0"/>
          <c:tx>
            <c:v>観覧者（一般）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比較表!$K$13:$K$14</c:f>
              <c:strCache>
                <c:ptCount val="2"/>
                <c:pt idx="0">
                  <c:v>キャンペーン実施前
（H21～H25平均）</c:v>
                </c:pt>
                <c:pt idx="1">
                  <c:v>キャンペーン実施後
（H28～R2平均）</c:v>
                </c:pt>
              </c:strCache>
            </c:strRef>
          </c:cat>
          <c:val>
            <c:numRef>
              <c:f>比較表!$M$13:$M$14</c:f>
              <c:numCache>
                <c:formatCode>#,##0</c:formatCode>
                <c:ptCount val="2"/>
                <c:pt idx="0">
                  <c:v>3606.8</c:v>
                </c:pt>
                <c:pt idx="1">
                  <c:v>5476.6</c:v>
                </c:pt>
              </c:numCache>
            </c:numRef>
          </c:val>
        </c:ser>
        <c:ser>
          <c:idx val="0"/>
          <c:order val="1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比較表!$K$13:$K$14</c:f>
              <c:strCache>
                <c:ptCount val="2"/>
                <c:pt idx="0">
                  <c:v>キャンペーン実施前
（H21～H25平均）</c:v>
                </c:pt>
                <c:pt idx="1">
                  <c:v>キャンペーン実施後
（H28～R2平均）</c:v>
                </c:pt>
              </c:strCache>
            </c:strRef>
          </c:cat>
          <c:val>
            <c:numRef>
              <c:f>比較表!$N$13:$N$14</c:f>
              <c:numCache>
                <c:formatCode>#,##0</c:formatCode>
                <c:ptCount val="2"/>
                <c:pt idx="0">
                  <c:v>1156.2</c:v>
                </c:pt>
                <c:pt idx="1">
                  <c:v>2248.4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01370144"/>
        <c:axId val="401370536"/>
      </c:barChart>
      <c:lineChart>
        <c:grouping val="standard"/>
        <c:varyColors val="0"/>
        <c:ser>
          <c:idx val="1"/>
          <c:order val="2"/>
          <c:tx>
            <c:v>観覧料収入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1787740242147152E-2"/>
                  <c:y val="-2.5104602510460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1787740242147249E-2"/>
                  <c:y val="-1.1157601115760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比較表!$O$13:$O$14</c:f>
              <c:numCache>
                <c:formatCode>#,##0</c:formatCode>
                <c:ptCount val="2"/>
                <c:pt idx="0">
                  <c:v>2498046.4</c:v>
                </c:pt>
                <c:pt idx="1">
                  <c:v>3374515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363480"/>
        <c:axId val="401367008"/>
      </c:lineChart>
      <c:catAx>
        <c:axId val="40137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1370536"/>
        <c:crosses val="autoZero"/>
        <c:auto val="1"/>
        <c:lblAlgn val="ctr"/>
        <c:lblOffset val="100"/>
        <c:noMultiLvlLbl val="0"/>
      </c:catAx>
      <c:valAx>
        <c:axId val="401370536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1370144"/>
        <c:crosses val="autoZero"/>
        <c:crossBetween val="between"/>
      </c:valAx>
      <c:catAx>
        <c:axId val="401363480"/>
        <c:scaling>
          <c:orientation val="minMax"/>
        </c:scaling>
        <c:delete val="1"/>
        <c:axPos val="b"/>
        <c:majorTickMark val="out"/>
        <c:minorTickMark val="none"/>
        <c:tickLblPos val="nextTo"/>
        <c:crossAx val="401367008"/>
        <c:crosses val="autoZero"/>
        <c:auto val="1"/>
        <c:lblAlgn val="ctr"/>
        <c:lblOffset val="100"/>
        <c:noMultiLvlLbl val="0"/>
      </c:catAx>
      <c:valAx>
        <c:axId val="401367008"/>
        <c:scaling>
          <c:orientation val="minMax"/>
          <c:max val="3600000"/>
          <c:min val="0"/>
        </c:scaling>
        <c:delete val="0"/>
        <c:axPos val="r"/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1363480"/>
        <c:crosses val="max"/>
        <c:crossBetween val="between"/>
        <c:majorUnit val="3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7924731182795692"/>
          <c:y val="2.5977223558352275E-2"/>
          <c:w val="0.20436944373888755"/>
          <c:h val="0.16661658924433609"/>
        </c:manualLayout>
      </c:layout>
      <c:overlay val="0"/>
      <c:spPr>
        <a:noFill/>
        <a:ln w="6350">
          <a:solidFill>
            <a:schemeClr val="accent1">
              <a:lumMod val="60000"/>
              <a:lumOff val="40000"/>
            </a:schemeClr>
          </a:solidFill>
        </a:ln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050"/>
              <a:t>【</a:t>
            </a:r>
            <a:r>
              <a:rPr lang="ja-JP" altLang="en-US" sz="1050"/>
              <a:t>キャンペーン実施前（</a:t>
            </a:r>
            <a:r>
              <a:rPr lang="en-US" altLang="ja-JP" sz="1050"/>
              <a:t>H21</a:t>
            </a:r>
            <a:r>
              <a:rPr lang="ja-JP" altLang="en-US" sz="1050"/>
              <a:t>～</a:t>
            </a:r>
            <a:r>
              <a:rPr lang="en-US" altLang="ja-JP" sz="1050"/>
              <a:t>H25</a:t>
            </a:r>
            <a:r>
              <a:rPr lang="ja-JP" altLang="en-US" sz="1050"/>
              <a:t>平均</a:t>
            </a:r>
            <a:r>
              <a:rPr lang="en-US" altLang="ja-JP" sz="1050"/>
              <a:t>)】</a:t>
            </a:r>
            <a:endParaRPr lang="ja-JP" altLang="en-US" sz="1050"/>
          </a:p>
        </c:rich>
      </c:tx>
      <c:layout>
        <c:manualLayout>
          <c:xMode val="edge"/>
          <c:yMode val="edge"/>
          <c:x val="0.16854330708661416"/>
          <c:y val="6.8143911256375977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0.26391433768280481"/>
                  <c:y val="-0.2104813549249741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809909996130205"/>
                  <c:y val="0.1312460284569691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比較表!$P$13:$Q$13</c:f>
              <c:numCache>
                <c:formatCode>0.0%</c:formatCode>
                <c:ptCount val="2"/>
                <c:pt idx="0">
                  <c:v>0.75725383161872772</c:v>
                </c:pt>
                <c:pt idx="1">
                  <c:v>0.2427461683812723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050"/>
              <a:t>【</a:t>
            </a:r>
            <a:r>
              <a:rPr lang="ja-JP" altLang="en-US" sz="1050"/>
              <a:t>キャンペーン実施後（</a:t>
            </a:r>
            <a:r>
              <a:rPr lang="en-US" altLang="ja-JP" sz="1050"/>
              <a:t>H28</a:t>
            </a:r>
            <a:r>
              <a:rPr lang="ja-JP" altLang="en-US" sz="1050"/>
              <a:t>～</a:t>
            </a:r>
            <a:r>
              <a:rPr lang="en-US" altLang="ja-JP" sz="1050"/>
              <a:t>R2</a:t>
            </a:r>
            <a:r>
              <a:rPr lang="ja-JP" altLang="en-US" sz="1050"/>
              <a:t>平均</a:t>
            </a:r>
            <a:r>
              <a:rPr lang="en-US" altLang="ja-JP" sz="1050"/>
              <a:t>)】</a:t>
            </a:r>
            <a:endParaRPr lang="ja-JP" altLang="en-US" sz="1050"/>
          </a:p>
        </c:rich>
      </c:tx>
      <c:layout>
        <c:manualLayout>
          <c:xMode val="edge"/>
          <c:yMode val="edge"/>
          <c:x val="0.17333100029163023"/>
          <c:y val="0.10587976031297974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715461467083245E-2"/>
          <c:y val="0.24937106918238991"/>
          <c:w val="0.91056907706583357"/>
          <c:h val="0.71918238993710693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0.30025380584829575"/>
                  <c:y val="-0.16378943198137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2435926776751414"/>
                  <c:y val="0.1312460284569691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比較表!$P$14:$Q$14</c:f>
              <c:numCache>
                <c:formatCode>0.0%</c:formatCode>
                <c:ptCount val="2"/>
                <c:pt idx="0">
                  <c:v>0.70894498381877025</c:v>
                </c:pt>
                <c:pt idx="1">
                  <c:v>0.29105501618122981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39</xdr:row>
      <xdr:rowOff>0</xdr:rowOff>
    </xdr:from>
    <xdr:to>
      <xdr:col>9</xdr:col>
      <xdr:colOff>2771775</xdr:colOff>
      <xdr:row>64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5800725" y="8229600"/>
          <a:ext cx="3800475" cy="4552950"/>
        </a:xfrm>
        <a:prstGeom prst="rect">
          <a:avLst/>
        </a:prstGeom>
        <a:noFill/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tIns="108000" rIns="108000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中学生以下無料キャンペーン実施前後</a:t>
          </a:r>
          <a:r>
            <a:rPr lang="ja-JP" alt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における</a:t>
          </a:r>
          <a:endParaRPr lang="ja-JP" altLang="ja-JP">
            <a:solidFill>
              <a:schemeClr val="tx1">
                <a:lumMod val="65000"/>
                <a:lumOff val="35000"/>
              </a:schemeClr>
            </a:solidFill>
            <a:effectLst/>
            <a:latin typeface="Cambria" panose="02040503050406030204" pitchFamily="18" charset="0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</a:rPr>
            <a:t>観覧者の構成比</a:t>
          </a:r>
          <a:r>
            <a:rPr lang="ja-JP" altLang="ja-JP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（５年間の平均</a:t>
          </a:r>
          <a:r>
            <a:rPr lang="ja-JP" alt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）</a:t>
          </a:r>
          <a:endParaRPr lang="ja-JP" altLang="ja-JP">
            <a:solidFill>
              <a:schemeClr val="tx1">
                <a:lumMod val="65000"/>
                <a:lumOff val="35000"/>
              </a:schemeClr>
            </a:solidFill>
            <a:effectLst/>
            <a:latin typeface="Cambria" panose="02040503050406030204" pitchFamily="18" charset="0"/>
          </a:endParaRPr>
        </a:p>
      </xdr:txBody>
    </xdr:sp>
    <xdr:clientData/>
  </xdr:twoCellAnchor>
  <xdr:twoCellAnchor>
    <xdr:from>
      <xdr:col>0</xdr:col>
      <xdr:colOff>0</xdr:colOff>
      <xdr:row>11</xdr:row>
      <xdr:rowOff>209550</xdr:rowOff>
    </xdr:from>
    <xdr:to>
      <xdr:col>10</xdr:col>
      <xdr:colOff>0</xdr:colOff>
      <xdr:row>36</xdr:row>
      <xdr:rowOff>47625</xdr:rowOff>
    </xdr:to>
    <xdr:graphicFrame macro="">
      <xdr:nvGraphicFramePr>
        <xdr:cNvPr id="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38</xdr:row>
      <xdr:rowOff>111125</xdr:rowOff>
    </xdr:from>
    <xdr:to>
      <xdr:col>7</xdr:col>
      <xdr:colOff>539750</xdr:colOff>
      <xdr:row>64</xdr:row>
      <xdr:rowOff>88900</xdr:rowOff>
    </xdr:to>
    <xdr:graphicFrame macro="">
      <xdr:nvGraphicFramePr>
        <xdr:cNvPr id="4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714375</xdr:colOff>
      <xdr:row>41</xdr:row>
      <xdr:rowOff>152400</xdr:rowOff>
    </xdr:from>
    <xdr:to>
      <xdr:col>9</xdr:col>
      <xdr:colOff>2571750</xdr:colOff>
      <xdr:row>53</xdr:row>
      <xdr:rowOff>66675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723900</xdr:colOff>
      <xdr:row>53</xdr:row>
      <xdr:rowOff>19050</xdr:rowOff>
    </xdr:from>
    <xdr:to>
      <xdr:col>9</xdr:col>
      <xdr:colOff>2581275</xdr:colOff>
      <xdr:row>64</xdr:row>
      <xdr:rowOff>152400</xdr:rowOff>
    </xdr:to>
    <xdr:graphicFrame macro="">
      <xdr:nvGraphicFramePr>
        <xdr:cNvPr id="6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0.0657</cdr:x>
      <cdr:y>0.15723</cdr:y>
    </cdr:from>
    <cdr:to>
      <cdr:x>0.16094</cdr:x>
      <cdr:y>0.23019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00507" y="561606"/>
          <a:ext cx="580567" cy="2606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0.90469</cdr:x>
      <cdr:y>0.16688</cdr:y>
    </cdr:from>
    <cdr:to>
      <cdr:x>1</cdr:x>
      <cdr:y>0.23983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514974" y="596075"/>
          <a:ext cx="581026" cy="26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（円）</a:t>
          </a:r>
        </a:p>
      </cdr:txBody>
    </cdr:sp>
  </cdr:relSizeAnchor>
  <cdr:relSizeAnchor xmlns:cdr="http://schemas.openxmlformats.org/drawingml/2006/chartDrawing">
    <cdr:from>
      <cdr:x>0.16043</cdr:x>
      <cdr:y>0.87268</cdr:y>
    </cdr:from>
    <cdr:to>
      <cdr:x>0.42563</cdr:x>
      <cdr:y>0.98128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471590" y="4131210"/>
          <a:ext cx="2432567" cy="514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800">
              <a:solidFill>
                <a:schemeClr val="accent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無料キャンペーン未実施</a:t>
          </a:r>
        </a:p>
      </cdr:txBody>
    </cdr:sp>
  </cdr:relSizeAnchor>
  <cdr:relSizeAnchor xmlns:cdr="http://schemas.openxmlformats.org/drawingml/2006/chartDrawing">
    <cdr:from>
      <cdr:x>0.49732</cdr:x>
      <cdr:y>0.85837</cdr:y>
    </cdr:from>
    <cdr:to>
      <cdr:x>0.49732</cdr:x>
      <cdr:y>0.98415</cdr:y>
    </cdr:to>
    <cdr:cxnSp macro="">
      <cdr:nvCxnSpPr>
        <cdr:cNvPr id="8" name="直線コネクタ 7"/>
        <cdr:cNvCxnSpPr/>
      </cdr:nvCxnSpPr>
      <cdr:spPr>
        <a:xfrm xmlns:a="http://schemas.openxmlformats.org/drawingml/2006/main">
          <a:off x="4637450" y="3065978"/>
          <a:ext cx="0" cy="44927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1">
              <a:lumMod val="50000"/>
            </a:schemeClr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0.49699</cdr:x>
      <cdr:y>0.92156</cdr:y>
    </cdr:from>
    <cdr:to>
      <cdr:x>0.88305</cdr:x>
      <cdr:y>0.92156</cdr:y>
    </cdr:to>
    <cdr:cxnSp macro="">
      <cdr:nvCxnSpPr>
        <cdr:cNvPr id="10" name="直線矢印コネクタ 9"/>
        <cdr:cNvCxnSpPr/>
      </cdr:nvCxnSpPr>
      <cdr:spPr>
        <a:xfrm xmlns:a="http://schemas.openxmlformats.org/drawingml/2006/main">
          <a:off x="4634445" y="3291697"/>
          <a:ext cx="36000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lumMod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0.53326</cdr:x>
      <cdr:y>0.87882</cdr:y>
    </cdr:from>
    <cdr:to>
      <cdr:x>0.86406</cdr:x>
      <cdr:y>0.98742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3250782" y="3139035"/>
          <a:ext cx="2016542" cy="38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800">
              <a:solidFill>
                <a:schemeClr val="accent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中学生以下無料キャンペーン実施</a:t>
          </a:r>
        </a:p>
      </cdr:txBody>
    </cdr:sp>
  </cdr:relSizeAnchor>
  <cdr:relSizeAnchor xmlns:cdr="http://schemas.openxmlformats.org/drawingml/2006/chartDrawing">
    <cdr:from>
      <cdr:x>0.11225</cdr:x>
      <cdr:y>0.92245</cdr:y>
    </cdr:from>
    <cdr:to>
      <cdr:x>0.49831</cdr:x>
      <cdr:y>0.92245</cdr:y>
    </cdr:to>
    <cdr:cxnSp macro="">
      <cdr:nvCxnSpPr>
        <cdr:cNvPr id="9" name="直線矢印コネクタ 8"/>
        <cdr:cNvCxnSpPr/>
      </cdr:nvCxnSpPr>
      <cdr:spPr>
        <a:xfrm xmlns:a="http://schemas.openxmlformats.org/drawingml/2006/main" flipH="1">
          <a:off x="1046695" y="3294872"/>
          <a:ext cx="36000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0.87292</cdr:x>
      <cdr:y>0.18188</cdr:y>
    </cdr:from>
    <cdr:to>
      <cdr:x>1</cdr:x>
      <cdr:y>0.27687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766497" y="660038"/>
          <a:ext cx="548328" cy="344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（円</a:t>
          </a:r>
          <a:r>
            <a:rPr lang="en-US" altLang="ja-JP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endParaRPr lang="ja-JP" altLang="en-US" sz="600">
            <a:solidFill>
              <a:schemeClr val="tx1">
                <a:lumMod val="50000"/>
                <a:lumOff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0.01957</cdr:x>
      <cdr:y>0.18393</cdr:y>
    </cdr:from>
    <cdr:to>
      <cdr:x>0.14665</cdr:x>
      <cdr:y>0.27892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30" y="837437"/>
          <a:ext cx="548328" cy="432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0.25166</cdr:x>
      <cdr:y>0.52092</cdr:y>
    </cdr:from>
    <cdr:to>
      <cdr:x>0.39294</cdr:x>
      <cdr:y>0.57531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1085850" y="2371725"/>
          <a:ext cx="6096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Cambria" panose="02040503050406030204" pitchFamily="18" charset="0"/>
              <a:ea typeface="Cambria" panose="02040503050406030204" pitchFamily="18" charset="0"/>
            </a:rPr>
            <a:t>4,763</a:t>
          </a:r>
          <a:endParaRPr lang="ja-JP" altLang="en-US" sz="900"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0.6293</cdr:x>
      <cdr:y>0.3417</cdr:y>
    </cdr:from>
    <cdr:to>
      <cdr:x>0.77058</cdr:x>
      <cdr:y>0.39609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2973065" y="1555751"/>
          <a:ext cx="667463" cy="247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Cambria" panose="02040503050406030204" pitchFamily="18" charset="0"/>
              <a:ea typeface="Cambria" panose="02040503050406030204" pitchFamily="18" charset="0"/>
            </a:rPr>
            <a:t>7,725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0.48996</cdr:x>
      <cdr:y>0.51399</cdr:y>
    </cdr:from>
    <cdr:to>
      <cdr:x>0.62304</cdr:x>
      <cdr:y>0.60426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80056" y="1037897"/>
          <a:ext cx="456357" cy="182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一般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0.28979</cdr:x>
      <cdr:y>0.25491</cdr:y>
    </cdr:from>
    <cdr:to>
      <cdr:x>0.55838</cdr:x>
      <cdr:y>0.36163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93690" y="514747"/>
          <a:ext cx="920994" cy="215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中学生以下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0.49192</cdr:x>
      <cdr:y>0.55568</cdr:y>
    </cdr:from>
    <cdr:to>
      <cdr:x>0.62526</cdr:x>
      <cdr:y>0.64596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86782" y="1122082"/>
          <a:ext cx="457223" cy="182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一般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0.2731</cdr:x>
      <cdr:y>0.31614</cdr:y>
    </cdr:from>
    <cdr:to>
      <cdr:x>0.53191</cdr:x>
      <cdr:y>0.3963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36460" y="638391"/>
          <a:ext cx="887459" cy="161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中学生以下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abSelected="1" topLeftCell="A55" zoomScale="86" zoomScaleNormal="86" workbookViewId="0">
      <selection activeCell="J69" sqref="J69"/>
    </sheetView>
  </sheetViews>
  <sheetFormatPr defaultRowHeight="13.5"/>
  <cols>
    <col min="1" max="1" width="9.5" customWidth="1"/>
    <col min="2" max="7" width="8.125" customWidth="1"/>
    <col min="8" max="8" width="10.875" customWidth="1"/>
    <col min="9" max="9" width="20.5" bestFit="1" customWidth="1"/>
    <col min="10" max="10" width="39.625" bestFit="1" customWidth="1"/>
    <col min="11" max="11" width="16" customWidth="1"/>
    <col min="13" max="13" width="9.25" bestFit="1" customWidth="1"/>
    <col min="15" max="15" width="9.25" bestFit="1" customWidth="1"/>
  </cols>
  <sheetData>
    <row r="2" spans="1:20" ht="24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3" t="s">
        <v>1</v>
      </c>
    </row>
    <row r="3" spans="1:20" ht="18" customHeight="1">
      <c r="A3" s="28" t="s">
        <v>2</v>
      </c>
      <c r="B3" s="26" t="s">
        <v>3</v>
      </c>
      <c r="C3" s="26"/>
      <c r="D3" s="26"/>
      <c r="E3" s="26"/>
      <c r="F3" s="26"/>
      <c r="G3" s="26"/>
      <c r="H3" s="27" t="s">
        <v>4</v>
      </c>
      <c r="I3" s="27" t="s">
        <v>5</v>
      </c>
      <c r="J3" s="26" t="s">
        <v>6</v>
      </c>
      <c r="K3" s="28" t="s">
        <v>7</v>
      </c>
      <c r="L3" s="26" t="s">
        <v>8</v>
      </c>
      <c r="M3" s="26"/>
      <c r="N3" s="26"/>
      <c r="O3" s="26"/>
      <c r="P3" s="26"/>
      <c r="Q3" s="26"/>
      <c r="R3" s="27" t="s">
        <v>9</v>
      </c>
      <c r="S3" s="27" t="s">
        <v>10</v>
      </c>
      <c r="T3" s="26" t="s">
        <v>6</v>
      </c>
    </row>
    <row r="4" spans="1:20" ht="18" customHeight="1">
      <c r="A4" s="29"/>
      <c r="B4" s="26" t="s">
        <v>11</v>
      </c>
      <c r="C4" s="4" t="s">
        <v>12</v>
      </c>
      <c r="D4" s="5"/>
      <c r="E4" s="5"/>
      <c r="F4" s="6"/>
      <c r="G4" s="26" t="s">
        <v>13</v>
      </c>
      <c r="H4" s="26"/>
      <c r="I4" s="26"/>
      <c r="J4" s="26"/>
      <c r="K4" s="29"/>
      <c r="L4" s="26" t="s">
        <v>11</v>
      </c>
      <c r="M4" s="4" t="s">
        <v>12</v>
      </c>
      <c r="N4" s="5"/>
      <c r="O4" s="5"/>
      <c r="P4" s="6"/>
      <c r="Q4" s="26" t="s">
        <v>13</v>
      </c>
      <c r="R4" s="26"/>
      <c r="S4" s="26"/>
      <c r="T4" s="26"/>
    </row>
    <row r="5" spans="1:20" ht="18" customHeight="1">
      <c r="A5" s="29"/>
      <c r="B5" s="26"/>
      <c r="C5" s="7"/>
      <c r="D5" s="8" t="s">
        <v>14</v>
      </c>
      <c r="E5" s="8" t="s">
        <v>15</v>
      </c>
      <c r="F5" s="9" t="s">
        <v>16</v>
      </c>
      <c r="G5" s="26"/>
      <c r="H5" s="26"/>
      <c r="I5" s="26"/>
      <c r="J5" s="26"/>
      <c r="K5" s="29"/>
      <c r="L5" s="26"/>
      <c r="M5" s="7"/>
      <c r="N5" s="8" t="s">
        <v>14</v>
      </c>
      <c r="O5" s="8" t="s">
        <v>15</v>
      </c>
      <c r="P5" s="9" t="s">
        <v>16</v>
      </c>
      <c r="Q5" s="26"/>
      <c r="R5" s="26"/>
      <c r="S5" s="26"/>
      <c r="T5" s="26"/>
    </row>
    <row r="6" spans="1:20" ht="21" customHeight="1">
      <c r="A6" s="10" t="s">
        <v>19</v>
      </c>
      <c r="B6" s="11">
        <v>4575</v>
      </c>
      <c r="C6" s="12">
        <v>1905</v>
      </c>
      <c r="D6" s="13">
        <v>72</v>
      </c>
      <c r="E6" s="13">
        <v>776</v>
      </c>
      <c r="F6" s="14">
        <v>1057</v>
      </c>
      <c r="G6" s="11">
        <v>6480</v>
      </c>
      <c r="H6" s="11">
        <v>2896900</v>
      </c>
      <c r="I6" s="25" t="s">
        <v>20</v>
      </c>
      <c r="J6" s="15"/>
      <c r="K6" s="10" t="s">
        <v>17</v>
      </c>
      <c r="L6" s="16">
        <v>3677</v>
      </c>
      <c r="M6" s="17">
        <v>1334</v>
      </c>
      <c r="N6" s="18">
        <v>33</v>
      </c>
      <c r="O6" s="18">
        <v>548</v>
      </c>
      <c r="P6" s="19">
        <v>753</v>
      </c>
      <c r="Q6" s="16">
        <v>5011</v>
      </c>
      <c r="R6" s="16">
        <v>2193932</v>
      </c>
      <c r="S6" s="15" t="s">
        <v>18</v>
      </c>
      <c r="T6" s="10"/>
    </row>
    <row r="7" spans="1:20" ht="21" customHeight="1">
      <c r="A7" s="10" t="s">
        <v>22</v>
      </c>
      <c r="B7" s="11">
        <v>3245</v>
      </c>
      <c r="C7" s="12">
        <v>1250</v>
      </c>
      <c r="D7" s="13">
        <v>35</v>
      </c>
      <c r="E7" s="13">
        <v>506</v>
      </c>
      <c r="F7" s="14">
        <v>709</v>
      </c>
      <c r="G7" s="11">
        <v>4495</v>
      </c>
      <c r="H7" s="11">
        <v>2158000</v>
      </c>
      <c r="I7" s="25" t="s">
        <v>23</v>
      </c>
      <c r="J7" s="20" t="s">
        <v>24</v>
      </c>
      <c r="K7" s="10" t="s">
        <v>21</v>
      </c>
      <c r="L7" s="16">
        <v>3557</v>
      </c>
      <c r="M7" s="17">
        <v>1127</v>
      </c>
      <c r="N7" s="18">
        <v>41</v>
      </c>
      <c r="O7" s="18">
        <v>489</v>
      </c>
      <c r="P7" s="19">
        <v>597</v>
      </c>
      <c r="Q7" s="16">
        <v>4684</v>
      </c>
      <c r="R7" s="16">
        <v>2572000</v>
      </c>
      <c r="S7" s="15" t="s">
        <v>18</v>
      </c>
      <c r="T7" s="10"/>
    </row>
    <row r="8" spans="1:20" ht="21" customHeight="1">
      <c r="A8" s="10" t="s">
        <v>26</v>
      </c>
      <c r="B8" s="11">
        <v>6246</v>
      </c>
      <c r="C8" s="12">
        <v>2304</v>
      </c>
      <c r="D8" s="13">
        <v>82</v>
      </c>
      <c r="E8" s="13">
        <v>947</v>
      </c>
      <c r="F8" s="14">
        <v>1275</v>
      </c>
      <c r="G8" s="11">
        <v>8550</v>
      </c>
      <c r="H8" s="11">
        <v>3293150</v>
      </c>
      <c r="I8" s="25" t="s">
        <v>27</v>
      </c>
      <c r="J8" s="20" t="s">
        <v>28</v>
      </c>
      <c r="K8" s="10" t="s">
        <v>25</v>
      </c>
      <c r="L8" s="16">
        <v>2987</v>
      </c>
      <c r="M8" s="17">
        <v>930</v>
      </c>
      <c r="N8" s="18">
        <v>34</v>
      </c>
      <c r="O8" s="18">
        <v>380</v>
      </c>
      <c r="P8" s="19">
        <v>516</v>
      </c>
      <c r="Q8" s="16">
        <v>3917</v>
      </c>
      <c r="R8" s="16">
        <v>2125750</v>
      </c>
      <c r="S8" s="15" t="s">
        <v>18</v>
      </c>
      <c r="T8" s="10"/>
    </row>
    <row r="9" spans="1:20" ht="21" customHeight="1">
      <c r="A9" s="10" t="s">
        <v>38</v>
      </c>
      <c r="B9" s="11">
        <v>7845</v>
      </c>
      <c r="C9" s="12">
        <v>3684</v>
      </c>
      <c r="D9" s="13">
        <v>131</v>
      </c>
      <c r="E9" s="13">
        <v>1676</v>
      </c>
      <c r="F9" s="13">
        <v>1877</v>
      </c>
      <c r="G9" s="11">
        <v>11529</v>
      </c>
      <c r="H9" s="11">
        <v>5018425</v>
      </c>
      <c r="I9" s="21" t="s">
        <v>30</v>
      </c>
      <c r="J9" s="21" t="s">
        <v>31</v>
      </c>
      <c r="K9" s="10" t="s">
        <v>29</v>
      </c>
      <c r="L9" s="16">
        <v>4511</v>
      </c>
      <c r="M9" s="17">
        <v>1352</v>
      </c>
      <c r="N9" s="18">
        <v>38</v>
      </c>
      <c r="O9" s="18">
        <v>599</v>
      </c>
      <c r="P9" s="19">
        <v>715</v>
      </c>
      <c r="Q9" s="16">
        <v>5863</v>
      </c>
      <c r="R9" s="16">
        <v>3257675</v>
      </c>
      <c r="S9" s="15" t="s">
        <v>18</v>
      </c>
      <c r="T9" s="10"/>
    </row>
    <row r="10" spans="1:20" ht="21" customHeight="1">
      <c r="A10" s="10" t="s">
        <v>39</v>
      </c>
      <c r="B10" s="11">
        <f>Sheet1!B4</f>
        <v>5472</v>
      </c>
      <c r="C10" s="12">
        <f>SUM(D10:F10)</f>
        <v>2099</v>
      </c>
      <c r="D10" s="13">
        <f>Sheet1!C4</f>
        <v>55</v>
      </c>
      <c r="E10" s="13">
        <f>Sheet1!D4</f>
        <v>812</v>
      </c>
      <c r="F10" s="13">
        <f>Sheet1!E4</f>
        <v>1232</v>
      </c>
      <c r="G10" s="11">
        <f>B10+C10</f>
        <v>7571</v>
      </c>
      <c r="H10" s="11">
        <f>Sheet1!B6</f>
        <v>3506100</v>
      </c>
      <c r="I10" s="21" t="s">
        <v>43</v>
      </c>
      <c r="J10" s="21" t="s">
        <v>45</v>
      </c>
      <c r="K10" s="10" t="s">
        <v>32</v>
      </c>
      <c r="L10" s="11">
        <v>3302</v>
      </c>
      <c r="M10" s="12">
        <v>1038</v>
      </c>
      <c r="N10" s="13">
        <v>28</v>
      </c>
      <c r="O10" s="13">
        <v>434</v>
      </c>
      <c r="P10" s="14">
        <v>576</v>
      </c>
      <c r="Q10" s="11">
        <v>4340</v>
      </c>
      <c r="R10" s="11">
        <v>2340875</v>
      </c>
      <c r="S10" s="15" t="s">
        <v>18</v>
      </c>
      <c r="T10" s="15"/>
    </row>
    <row r="11" spans="1:20" ht="25.5" customHeight="1">
      <c r="L11" t="s">
        <v>33</v>
      </c>
      <c r="O11" t="s">
        <v>34</v>
      </c>
      <c r="P11" t="s">
        <v>35</v>
      </c>
    </row>
    <row r="12" spans="1:20" ht="25.5" customHeight="1">
      <c r="M12" t="s">
        <v>36</v>
      </c>
      <c r="N12" t="s">
        <v>12</v>
      </c>
      <c r="P12" t="s">
        <v>36</v>
      </c>
      <c r="Q12" t="s">
        <v>12</v>
      </c>
    </row>
    <row r="13" spans="1:20" ht="25.5" customHeight="1">
      <c r="K13" s="22" t="s">
        <v>37</v>
      </c>
      <c r="L13" s="23">
        <f>SUM(M13:N13)</f>
        <v>4763</v>
      </c>
      <c r="M13" s="23">
        <f>AVERAGE(L6:L10)</f>
        <v>3606.8</v>
      </c>
      <c r="N13" s="23">
        <f>AVERAGE(M6:M10)</f>
        <v>1156.2</v>
      </c>
      <c r="O13" s="23">
        <f>AVERAGE(R6:R10)</f>
        <v>2498046.4</v>
      </c>
      <c r="P13" s="24">
        <f>M13/L13</f>
        <v>0.75725383161872772</v>
      </c>
      <c r="Q13" s="24">
        <f>N13/L13</f>
        <v>0.2427461683812723</v>
      </c>
    </row>
    <row r="14" spans="1:20" ht="25.5" customHeight="1">
      <c r="K14" s="22" t="s">
        <v>44</v>
      </c>
      <c r="L14" s="23">
        <f>SUM(M14:N14)</f>
        <v>7725</v>
      </c>
      <c r="M14" s="23">
        <f>AVERAGE(B6:B10)</f>
        <v>5476.6</v>
      </c>
      <c r="N14" s="23">
        <f>AVERAGE(C6:C10)</f>
        <v>2248.4</v>
      </c>
      <c r="O14" s="23">
        <f>AVERAGE(H6:H10)</f>
        <v>3374515</v>
      </c>
      <c r="P14" s="24">
        <f>M14/L14</f>
        <v>0.70894498381877025</v>
      </c>
      <c r="Q14" s="24">
        <f>N14/L14</f>
        <v>0.29105501618122981</v>
      </c>
    </row>
    <row r="15" spans="1:20" ht="25.5" customHeight="1"/>
    <row r="40" ht="18.75" customHeight="1"/>
    <row r="42" ht="17.25" customHeight="1"/>
    <row r="43" ht="13.5" customHeight="1"/>
  </sheetData>
  <mergeCells count="14">
    <mergeCell ref="A3:A5"/>
    <mergeCell ref="B3:G3"/>
    <mergeCell ref="H3:H5"/>
    <mergeCell ref="I3:I5"/>
    <mergeCell ref="J3:J5"/>
    <mergeCell ref="L3:Q3"/>
    <mergeCell ref="R3:R5"/>
    <mergeCell ref="S3:S5"/>
    <mergeCell ref="T3:T5"/>
    <mergeCell ref="B4:B5"/>
    <mergeCell ref="G4:G5"/>
    <mergeCell ref="L4:L5"/>
    <mergeCell ref="Q4:Q5"/>
    <mergeCell ref="K3:K5"/>
  </mergeCells>
  <phoneticPr fontId="2"/>
  <pageMargins left="0.59055118110236227" right="0.31496062992125984" top="0.74803149606299213" bottom="0.39370078740157483" header="0.59055118110236227" footer="0.39370078740157483"/>
  <pageSetup paperSize="9" scale="74" orientation="portrait" r:id="rId1"/>
  <headerFooter>
    <oddHeader>&amp;C&amp;16中学生以下無料キャンペーン実施結果</oddHeader>
    <oddFooter>&amp;C&amp;"Century,標準"9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2" sqref="B2"/>
    </sheetView>
  </sheetViews>
  <sheetFormatPr defaultRowHeight="13.5"/>
  <sheetData>
    <row r="1" spans="1:5">
      <c r="B1" t="s">
        <v>11</v>
      </c>
      <c r="C1" t="s">
        <v>14</v>
      </c>
      <c r="D1" t="s">
        <v>15</v>
      </c>
      <c r="E1" t="s">
        <v>16</v>
      </c>
    </row>
    <row r="2" spans="1:5">
      <c r="A2" t="s">
        <v>40</v>
      </c>
      <c r="B2">
        <f>SUM('1月一般'!1:1048576)</f>
        <v>1061</v>
      </c>
      <c r="C2">
        <f>SUM('1月子供'!A:A)</f>
        <v>5</v>
      </c>
      <c r="D2">
        <f>SUM('1月子供'!B:B)</f>
        <v>122</v>
      </c>
      <c r="E2">
        <f>SUM('1月子供'!C:C)</f>
        <v>156</v>
      </c>
    </row>
    <row r="3" spans="1:5">
      <c r="A3" t="s">
        <v>41</v>
      </c>
      <c r="B3">
        <f>SUM('2月一般'!1:1048576)</f>
        <v>4411</v>
      </c>
      <c r="C3">
        <f>SUM('2月子供'!A:A)</f>
        <v>50</v>
      </c>
      <c r="D3">
        <f>SUM('2月子供'!B:B)</f>
        <v>690</v>
      </c>
      <c r="E3">
        <f>SUM('2月子供'!C:C)</f>
        <v>1076</v>
      </c>
    </row>
    <row r="4" spans="1:5">
      <c r="B4">
        <f>SUM(B2:B3)</f>
        <v>5472</v>
      </c>
      <c r="C4">
        <f t="shared" ref="C4:E4" si="0">SUM(C2:C3)</f>
        <v>55</v>
      </c>
      <c r="D4">
        <f t="shared" si="0"/>
        <v>812</v>
      </c>
      <c r="E4">
        <f t="shared" si="0"/>
        <v>1232</v>
      </c>
    </row>
    <row r="6" spans="1:5">
      <c r="A6" t="s">
        <v>42</v>
      </c>
      <c r="B6">
        <f>SUM(収入!1:1048576)</f>
        <v>3506100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3"/>
  <sheetViews>
    <sheetView workbookViewId="0">
      <selection sqref="A1:BU26"/>
    </sheetView>
  </sheetViews>
  <sheetFormatPr defaultRowHeight="13.5"/>
  <sheetData>
    <row r="1" spans="1:46">
      <c r="A1">
        <v>1</v>
      </c>
      <c r="Z1">
        <v>2</v>
      </c>
    </row>
    <row r="2" spans="1:46">
      <c r="A2">
        <v>4</v>
      </c>
    </row>
    <row r="3" spans="1:46">
      <c r="A3">
        <v>11</v>
      </c>
      <c r="V3">
        <v>8</v>
      </c>
      <c r="Z3">
        <v>4</v>
      </c>
    </row>
    <row r="4" spans="1:46">
      <c r="A4">
        <v>1</v>
      </c>
      <c r="Z4">
        <v>2</v>
      </c>
    </row>
    <row r="5" spans="1:46">
      <c r="A5">
        <v>7</v>
      </c>
    </row>
    <row r="6" spans="1:46">
      <c r="A6">
        <v>9</v>
      </c>
      <c r="V6">
        <v>1</v>
      </c>
    </row>
    <row r="7" spans="1:46">
      <c r="A7">
        <v>7</v>
      </c>
      <c r="L7">
        <v>1</v>
      </c>
      <c r="V7">
        <v>1</v>
      </c>
      <c r="Z7">
        <v>1</v>
      </c>
      <c r="AP7">
        <v>1</v>
      </c>
    </row>
    <row r="8" spans="1:46">
      <c r="A8">
        <v>60</v>
      </c>
      <c r="L8">
        <v>2</v>
      </c>
      <c r="V8">
        <v>6</v>
      </c>
      <c r="Z8">
        <v>10</v>
      </c>
      <c r="AP8">
        <v>3</v>
      </c>
    </row>
    <row r="9" spans="1:46">
      <c r="A9">
        <v>69</v>
      </c>
      <c r="V9">
        <v>6</v>
      </c>
      <c r="Z9">
        <v>6</v>
      </c>
      <c r="AP9">
        <v>3</v>
      </c>
      <c r="AT9">
        <v>1</v>
      </c>
    </row>
    <row r="10" spans="1:46">
      <c r="A10">
        <v>3</v>
      </c>
      <c r="Z10">
        <v>4</v>
      </c>
    </row>
    <row r="11" spans="1:46">
      <c r="A11">
        <v>14</v>
      </c>
      <c r="Z11">
        <v>2</v>
      </c>
    </row>
    <row r="12" spans="1:46">
      <c r="A12">
        <v>9</v>
      </c>
    </row>
    <row r="13" spans="1:46">
      <c r="A13">
        <v>22</v>
      </c>
      <c r="L13">
        <v>1</v>
      </c>
    </row>
    <row r="14" spans="1:46">
      <c r="A14">
        <v>16</v>
      </c>
      <c r="L14">
        <v>1</v>
      </c>
      <c r="P14">
        <v>1</v>
      </c>
      <c r="Z14">
        <v>3</v>
      </c>
      <c r="AP14">
        <v>1</v>
      </c>
    </row>
    <row r="15" spans="1:46">
      <c r="A15">
        <v>81</v>
      </c>
      <c r="L15">
        <v>3</v>
      </c>
      <c r="P15">
        <v>1</v>
      </c>
      <c r="V15">
        <v>6</v>
      </c>
      <c r="Z15">
        <v>34</v>
      </c>
      <c r="AL15">
        <v>4</v>
      </c>
      <c r="AP15">
        <v>3</v>
      </c>
    </row>
    <row r="16" spans="1:46">
      <c r="A16">
        <v>134</v>
      </c>
      <c r="K16">
        <v>1</v>
      </c>
      <c r="L16">
        <v>1</v>
      </c>
      <c r="V16">
        <v>3</v>
      </c>
      <c r="Z16">
        <v>47</v>
      </c>
      <c r="AH16">
        <v>2</v>
      </c>
      <c r="AP16">
        <v>7</v>
      </c>
    </row>
    <row r="17" spans="1:56">
      <c r="A17">
        <v>34</v>
      </c>
      <c r="V17">
        <v>2</v>
      </c>
      <c r="Z17">
        <v>2</v>
      </c>
      <c r="AP17">
        <v>2</v>
      </c>
    </row>
    <row r="18" spans="1:56">
      <c r="A18">
        <v>19</v>
      </c>
      <c r="L18">
        <v>2</v>
      </c>
      <c r="V18">
        <v>7</v>
      </c>
      <c r="Z18">
        <v>2</v>
      </c>
      <c r="AP18">
        <v>1</v>
      </c>
    </row>
    <row r="19" spans="1:56">
      <c r="A19">
        <v>14</v>
      </c>
      <c r="K19">
        <v>4</v>
      </c>
      <c r="Z19">
        <v>2</v>
      </c>
    </row>
    <row r="20" spans="1:56">
      <c r="A20">
        <v>22</v>
      </c>
      <c r="L20">
        <v>1</v>
      </c>
      <c r="V20">
        <v>2</v>
      </c>
      <c r="Z20">
        <v>6</v>
      </c>
    </row>
    <row r="21" spans="1:56">
      <c r="A21">
        <v>6</v>
      </c>
    </row>
    <row r="22" spans="1:56">
      <c r="A22">
        <v>58</v>
      </c>
      <c r="L22">
        <v>2</v>
      </c>
      <c r="V22">
        <v>3</v>
      </c>
      <c r="Z22">
        <v>14</v>
      </c>
      <c r="AP22">
        <v>3</v>
      </c>
    </row>
    <row r="23" spans="1:56">
      <c r="A23">
        <v>144</v>
      </c>
      <c r="L23">
        <v>2</v>
      </c>
      <c r="V23">
        <v>8</v>
      </c>
      <c r="Z23">
        <v>45</v>
      </c>
      <c r="AL23">
        <v>2</v>
      </c>
      <c r="AP23">
        <v>5</v>
      </c>
      <c r="BB23">
        <v>13</v>
      </c>
      <c r="BC23">
        <v>1</v>
      </c>
      <c r="BD23">
        <v>2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8"/>
  <sheetViews>
    <sheetView workbookViewId="0">
      <selection activeCell="D22" sqref="D22"/>
    </sheetView>
  </sheetViews>
  <sheetFormatPr defaultRowHeight="13.5"/>
  <sheetData>
    <row r="1" spans="1:56">
      <c r="A1">
        <v>19</v>
      </c>
      <c r="V1">
        <v>2</v>
      </c>
      <c r="Z1">
        <v>11</v>
      </c>
      <c r="AH1">
        <v>2</v>
      </c>
      <c r="AP1">
        <v>3</v>
      </c>
      <c r="BB1">
        <v>39</v>
      </c>
      <c r="BD1">
        <v>7</v>
      </c>
    </row>
    <row r="2" spans="1:56">
      <c r="A2">
        <v>8</v>
      </c>
      <c r="L2">
        <v>1</v>
      </c>
      <c r="P2">
        <v>1</v>
      </c>
    </row>
    <row r="3" spans="1:56">
      <c r="A3">
        <v>18</v>
      </c>
      <c r="L3">
        <v>2</v>
      </c>
      <c r="P3">
        <v>1</v>
      </c>
      <c r="Z3">
        <v>4</v>
      </c>
      <c r="AP3">
        <v>3</v>
      </c>
    </row>
    <row r="4" spans="1:56">
      <c r="A4">
        <v>4</v>
      </c>
      <c r="L4">
        <v>1</v>
      </c>
      <c r="V4">
        <v>2</v>
      </c>
      <c r="Z4">
        <v>2</v>
      </c>
      <c r="AL4">
        <v>1</v>
      </c>
    </row>
    <row r="5" spans="1:56">
      <c r="A5">
        <v>10</v>
      </c>
      <c r="Z5">
        <v>1</v>
      </c>
    </row>
    <row r="6" spans="1:56">
      <c r="A6">
        <v>161</v>
      </c>
      <c r="K6">
        <v>2</v>
      </c>
      <c r="P6">
        <v>1</v>
      </c>
      <c r="V6">
        <v>12</v>
      </c>
      <c r="Z6">
        <v>58</v>
      </c>
      <c r="AH6">
        <v>3</v>
      </c>
      <c r="AP6">
        <v>11</v>
      </c>
    </row>
    <row r="7" spans="1:56">
      <c r="A7">
        <v>219</v>
      </c>
      <c r="L7">
        <v>5</v>
      </c>
      <c r="P7">
        <v>3</v>
      </c>
      <c r="V7">
        <v>4</v>
      </c>
      <c r="Z7">
        <v>41</v>
      </c>
      <c r="AH7">
        <v>4</v>
      </c>
      <c r="AL7">
        <v>5</v>
      </c>
      <c r="AP7">
        <v>5</v>
      </c>
    </row>
    <row r="8" spans="1:56">
      <c r="A8">
        <v>9</v>
      </c>
    </row>
    <row r="9" spans="1:56">
      <c r="A9">
        <v>25</v>
      </c>
      <c r="L9">
        <v>1</v>
      </c>
      <c r="Z9">
        <v>1</v>
      </c>
      <c r="AP9">
        <v>1</v>
      </c>
    </row>
    <row r="10" spans="1:56">
      <c r="A10">
        <v>26</v>
      </c>
      <c r="L10">
        <v>1</v>
      </c>
      <c r="Z10">
        <v>4</v>
      </c>
    </row>
    <row r="11" spans="1:56">
      <c r="A11">
        <v>251</v>
      </c>
      <c r="L11">
        <v>4</v>
      </c>
      <c r="V11">
        <v>11</v>
      </c>
      <c r="Z11">
        <v>65</v>
      </c>
      <c r="AH11">
        <v>8</v>
      </c>
      <c r="AL11">
        <v>6</v>
      </c>
      <c r="AP11">
        <v>12</v>
      </c>
    </row>
    <row r="12" spans="1:56">
      <c r="A12">
        <v>61</v>
      </c>
      <c r="L12">
        <v>1</v>
      </c>
      <c r="P12">
        <v>1</v>
      </c>
      <c r="V12">
        <v>2</v>
      </c>
      <c r="Z12">
        <v>16</v>
      </c>
    </row>
    <row r="13" spans="1:56">
      <c r="A13">
        <v>275</v>
      </c>
      <c r="L13">
        <v>4</v>
      </c>
      <c r="P13">
        <v>2</v>
      </c>
      <c r="V13">
        <v>11</v>
      </c>
      <c r="Z13">
        <v>78</v>
      </c>
      <c r="AH13">
        <v>8</v>
      </c>
      <c r="AL13">
        <v>4</v>
      </c>
      <c r="AP13">
        <v>5</v>
      </c>
    </row>
    <row r="14" spans="1:56">
      <c r="A14">
        <v>354</v>
      </c>
      <c r="L14">
        <v>6</v>
      </c>
      <c r="P14">
        <v>2</v>
      </c>
      <c r="V14">
        <v>7</v>
      </c>
      <c r="Z14">
        <v>82</v>
      </c>
      <c r="AH14">
        <v>2</v>
      </c>
      <c r="AL14">
        <v>2</v>
      </c>
      <c r="AP14">
        <v>7</v>
      </c>
    </row>
    <row r="15" spans="1:56">
      <c r="A15">
        <v>36</v>
      </c>
      <c r="Z15">
        <v>4</v>
      </c>
    </row>
    <row r="16" spans="1:56">
      <c r="A16">
        <v>24</v>
      </c>
      <c r="V16">
        <v>2</v>
      </c>
      <c r="Z16">
        <v>2</v>
      </c>
    </row>
    <row r="18" spans="1:42">
      <c r="A18">
        <v>18</v>
      </c>
      <c r="Z18">
        <v>2</v>
      </c>
    </row>
    <row r="19" spans="1:42">
      <c r="A19">
        <v>16</v>
      </c>
      <c r="Z19">
        <v>9</v>
      </c>
    </row>
    <row r="20" spans="1:42">
      <c r="A20">
        <v>207</v>
      </c>
      <c r="I20">
        <v>4</v>
      </c>
      <c r="K20">
        <v>2</v>
      </c>
      <c r="L20">
        <v>4</v>
      </c>
      <c r="V20">
        <v>2</v>
      </c>
      <c r="Z20">
        <v>49</v>
      </c>
      <c r="AL20">
        <v>2</v>
      </c>
      <c r="AP20">
        <v>3</v>
      </c>
    </row>
    <row r="21" spans="1:42">
      <c r="A21">
        <v>366</v>
      </c>
      <c r="L21">
        <v>6</v>
      </c>
      <c r="P21">
        <v>5</v>
      </c>
      <c r="V21">
        <v>14</v>
      </c>
      <c r="Z21">
        <v>107</v>
      </c>
      <c r="AH21">
        <v>10</v>
      </c>
      <c r="AL21">
        <v>9</v>
      </c>
      <c r="AP21">
        <v>11</v>
      </c>
    </row>
    <row r="22" spans="1:42">
      <c r="A22">
        <v>100</v>
      </c>
      <c r="V22">
        <v>6</v>
      </c>
      <c r="Z22">
        <v>27</v>
      </c>
    </row>
    <row r="23" spans="1:42">
      <c r="A23">
        <v>256</v>
      </c>
      <c r="L23">
        <v>3</v>
      </c>
      <c r="P23">
        <v>2</v>
      </c>
      <c r="V23">
        <v>14</v>
      </c>
      <c r="Z23">
        <v>70</v>
      </c>
      <c r="AH23">
        <v>1</v>
      </c>
      <c r="AL23">
        <v>4</v>
      </c>
      <c r="AP23">
        <v>7</v>
      </c>
    </row>
    <row r="24" spans="1:42">
      <c r="A24">
        <v>22</v>
      </c>
      <c r="L24">
        <v>1</v>
      </c>
      <c r="P24">
        <v>1</v>
      </c>
      <c r="Z24">
        <v>5</v>
      </c>
      <c r="AH24">
        <v>1</v>
      </c>
    </row>
    <row r="25" spans="1:42">
      <c r="A25">
        <v>50</v>
      </c>
      <c r="V25">
        <v>4</v>
      </c>
      <c r="Z25">
        <v>5</v>
      </c>
    </row>
    <row r="26" spans="1:42">
      <c r="A26">
        <v>30</v>
      </c>
      <c r="Z26">
        <v>3</v>
      </c>
      <c r="AL26">
        <v>2</v>
      </c>
    </row>
    <row r="27" spans="1:42">
      <c r="A27">
        <v>257</v>
      </c>
      <c r="L27">
        <v>4</v>
      </c>
      <c r="P27">
        <v>2</v>
      </c>
      <c r="V27">
        <v>6</v>
      </c>
      <c r="Z27">
        <v>64</v>
      </c>
      <c r="AH27">
        <v>6</v>
      </c>
      <c r="AP27">
        <v>6</v>
      </c>
    </row>
    <row r="28" spans="1:42">
      <c r="A28">
        <v>422</v>
      </c>
      <c r="L28">
        <v>3</v>
      </c>
      <c r="V28">
        <v>6</v>
      </c>
      <c r="Z28">
        <v>63</v>
      </c>
      <c r="AH28">
        <v>2</v>
      </c>
      <c r="AL28">
        <v>6</v>
      </c>
      <c r="AP28">
        <v>5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2"/>
  <sheetViews>
    <sheetView workbookViewId="0">
      <selection activeCell="G12" sqref="G12"/>
    </sheetView>
  </sheetViews>
  <sheetFormatPr defaultRowHeight="13.5"/>
  <sheetData>
    <row r="3" spans="1:3">
      <c r="B3">
        <v>1</v>
      </c>
      <c r="C3">
        <v>8</v>
      </c>
    </row>
    <row r="4" spans="1:3">
      <c r="B4">
        <v>2</v>
      </c>
      <c r="C4">
        <v>1</v>
      </c>
    </row>
    <row r="7" spans="1:3">
      <c r="C7">
        <v>3</v>
      </c>
    </row>
    <row r="8" spans="1:3">
      <c r="B8">
        <v>7</v>
      </c>
      <c r="C8">
        <v>14</v>
      </c>
    </row>
    <row r="12" spans="1:3">
      <c r="C12">
        <v>1</v>
      </c>
    </row>
    <row r="13" spans="1:3">
      <c r="C13">
        <v>1</v>
      </c>
    </row>
    <row r="14" spans="1:3">
      <c r="C14">
        <v>4</v>
      </c>
    </row>
    <row r="15" spans="1:3">
      <c r="A15">
        <v>1</v>
      </c>
      <c r="B15">
        <v>19</v>
      </c>
      <c r="C15">
        <v>40</v>
      </c>
    </row>
    <row r="16" spans="1:3">
      <c r="A16">
        <v>4</v>
      </c>
      <c r="B16">
        <v>37</v>
      </c>
      <c r="C16">
        <v>64</v>
      </c>
    </row>
    <row r="17" spans="2:3">
      <c r="B17">
        <v>1</v>
      </c>
    </row>
    <row r="18" spans="2:3">
      <c r="B18">
        <v>45</v>
      </c>
      <c r="C18">
        <v>1</v>
      </c>
    </row>
    <row r="19" spans="2:3">
      <c r="C19">
        <v>1</v>
      </c>
    </row>
    <row r="20" spans="2:3">
      <c r="C20">
        <v>1</v>
      </c>
    </row>
    <row r="21" spans="2:3">
      <c r="C21">
        <v>3</v>
      </c>
    </row>
    <row r="22" spans="2:3">
      <c r="B22">
        <v>10</v>
      </c>
      <c r="C22">
        <v>14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D9" sqref="D9"/>
    </sheetView>
  </sheetViews>
  <sheetFormatPr defaultRowHeight="13.5"/>
  <sheetData>
    <row r="1" spans="1:3">
      <c r="B1">
        <v>2</v>
      </c>
      <c r="C1">
        <v>5</v>
      </c>
    </row>
    <row r="2" spans="1:3">
      <c r="C2">
        <v>1</v>
      </c>
    </row>
    <row r="3" spans="1:3">
      <c r="C3">
        <v>1</v>
      </c>
    </row>
    <row r="4" spans="1:3">
      <c r="C4">
        <v>5</v>
      </c>
    </row>
    <row r="5" spans="1:3">
      <c r="C5">
        <v>1</v>
      </c>
    </row>
    <row r="6" spans="1:3">
      <c r="B6">
        <v>33</v>
      </c>
      <c r="C6">
        <v>64</v>
      </c>
    </row>
    <row r="7" spans="1:3">
      <c r="A7">
        <v>4</v>
      </c>
      <c r="B7">
        <v>52</v>
      </c>
      <c r="C7">
        <v>93</v>
      </c>
    </row>
    <row r="8" spans="1:3">
      <c r="C8">
        <v>1</v>
      </c>
    </row>
    <row r="9" spans="1:3">
      <c r="C9">
        <v>3</v>
      </c>
    </row>
    <row r="10" spans="1:3">
      <c r="C10">
        <v>5</v>
      </c>
    </row>
    <row r="11" spans="1:3">
      <c r="A11">
        <v>6</v>
      </c>
      <c r="B11">
        <v>65</v>
      </c>
      <c r="C11">
        <v>108</v>
      </c>
    </row>
    <row r="12" spans="1:3">
      <c r="C12">
        <v>6</v>
      </c>
    </row>
    <row r="13" spans="1:3">
      <c r="A13">
        <v>4</v>
      </c>
      <c r="B13">
        <v>53</v>
      </c>
      <c r="C13">
        <v>112</v>
      </c>
    </row>
    <row r="14" spans="1:3">
      <c r="A14">
        <v>10</v>
      </c>
      <c r="B14">
        <v>80</v>
      </c>
      <c r="C14">
        <v>104</v>
      </c>
    </row>
    <row r="15" spans="1:3">
      <c r="C15">
        <v>2</v>
      </c>
    </row>
    <row r="16" spans="1:3">
      <c r="C16">
        <v>3</v>
      </c>
    </row>
    <row r="18" spans="1:3">
      <c r="C18">
        <v>4</v>
      </c>
    </row>
    <row r="19" spans="1:3">
      <c r="C19">
        <v>4</v>
      </c>
    </row>
    <row r="20" spans="1:3">
      <c r="A20">
        <v>2</v>
      </c>
      <c r="B20">
        <v>76</v>
      </c>
      <c r="C20">
        <v>71</v>
      </c>
    </row>
    <row r="21" spans="1:3">
      <c r="A21">
        <v>7</v>
      </c>
      <c r="B21">
        <v>103</v>
      </c>
      <c r="C21">
        <v>112</v>
      </c>
    </row>
    <row r="22" spans="1:3">
      <c r="C22">
        <v>17</v>
      </c>
    </row>
    <row r="23" spans="1:3">
      <c r="A23">
        <v>3</v>
      </c>
      <c r="B23">
        <v>79</v>
      </c>
      <c r="C23">
        <v>126</v>
      </c>
    </row>
    <row r="24" spans="1:3">
      <c r="C24">
        <v>1</v>
      </c>
    </row>
    <row r="25" spans="1:3">
      <c r="A25">
        <v>1</v>
      </c>
      <c r="C25">
        <v>6</v>
      </c>
    </row>
    <row r="26" spans="1:3">
      <c r="C26">
        <v>2</v>
      </c>
    </row>
    <row r="27" spans="1:3">
      <c r="A27">
        <v>4</v>
      </c>
      <c r="B27">
        <v>47</v>
      </c>
      <c r="C27">
        <v>98</v>
      </c>
    </row>
    <row r="28" spans="1:3">
      <c r="A28">
        <v>9</v>
      </c>
      <c r="B28">
        <v>100</v>
      </c>
      <c r="C28">
        <v>121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1" sqref="B1:B28"/>
    </sheetView>
  </sheetViews>
  <sheetFormatPr defaultRowHeight="13.5"/>
  <sheetData>
    <row r="1" spans="1:2">
      <c r="A1">
        <v>1700</v>
      </c>
      <c r="B1">
        <v>45300</v>
      </c>
    </row>
    <row r="2" spans="1:2">
      <c r="A2">
        <v>2800</v>
      </c>
      <c r="B2">
        <v>5950</v>
      </c>
    </row>
    <row r="3" spans="1:2">
      <c r="A3">
        <v>13700</v>
      </c>
      <c r="B3">
        <v>16800</v>
      </c>
    </row>
    <row r="4" spans="1:2">
      <c r="A4">
        <v>1700</v>
      </c>
      <c r="B4">
        <v>5650</v>
      </c>
    </row>
    <row r="5" spans="1:2">
      <c r="A5">
        <v>4900</v>
      </c>
      <c r="B5">
        <v>7500</v>
      </c>
    </row>
    <row r="6" spans="1:2">
      <c r="A6">
        <v>6800</v>
      </c>
      <c r="B6">
        <v>154700</v>
      </c>
    </row>
    <row r="7" spans="1:2">
      <c r="A7">
        <v>6750</v>
      </c>
      <c r="B7">
        <v>184550</v>
      </c>
    </row>
    <row r="8" spans="1:2">
      <c r="A8">
        <v>52200</v>
      </c>
      <c r="B8">
        <v>6300</v>
      </c>
    </row>
    <row r="9" spans="1:2">
      <c r="A9">
        <v>56300</v>
      </c>
      <c r="B9">
        <v>18850</v>
      </c>
    </row>
    <row r="10" spans="1:2">
      <c r="A10">
        <v>4100</v>
      </c>
      <c r="B10">
        <v>20550</v>
      </c>
    </row>
    <row r="11" spans="1:2">
      <c r="A11">
        <v>10800</v>
      </c>
      <c r="B11">
        <v>228100</v>
      </c>
    </row>
    <row r="12" spans="1:2">
      <c r="A12">
        <v>6300</v>
      </c>
      <c r="B12">
        <v>52050</v>
      </c>
    </row>
    <row r="13" spans="1:2">
      <c r="A13">
        <v>15750</v>
      </c>
      <c r="B13">
        <v>246900</v>
      </c>
    </row>
    <row r="14" spans="1:2">
      <c r="A14">
        <v>13550</v>
      </c>
      <c r="B14">
        <v>299900</v>
      </c>
    </row>
    <row r="15" spans="1:2">
      <c r="A15">
        <v>81250</v>
      </c>
      <c r="B15">
        <v>27200</v>
      </c>
    </row>
    <row r="16" spans="1:2">
      <c r="A16">
        <v>123650</v>
      </c>
      <c r="B16">
        <v>18800</v>
      </c>
    </row>
    <row r="17" spans="1:2">
      <c r="A17">
        <v>26800</v>
      </c>
      <c r="B17">
        <v>0</v>
      </c>
    </row>
    <row r="18" spans="1:2">
      <c r="A18">
        <v>19000</v>
      </c>
      <c r="B18">
        <v>13600</v>
      </c>
    </row>
    <row r="19" spans="1:2">
      <c r="A19">
        <v>10800</v>
      </c>
      <c r="B19">
        <v>15700</v>
      </c>
    </row>
    <row r="20" spans="1:2">
      <c r="A20">
        <v>19750</v>
      </c>
      <c r="B20">
        <v>174300</v>
      </c>
    </row>
    <row r="21" spans="1:2">
      <c r="A21">
        <v>4200</v>
      </c>
      <c r="B21">
        <v>333800</v>
      </c>
    </row>
    <row r="22" spans="1:2">
      <c r="A22">
        <v>51300</v>
      </c>
      <c r="B22">
        <v>86500</v>
      </c>
    </row>
    <row r="23" spans="1:2">
      <c r="A23">
        <v>139250</v>
      </c>
      <c r="B23">
        <v>228250</v>
      </c>
    </row>
    <row r="24" spans="1:2">
      <c r="B24">
        <v>18750</v>
      </c>
    </row>
    <row r="25" spans="1:2">
      <c r="B25">
        <v>39500</v>
      </c>
    </row>
    <row r="26" spans="1:2">
      <c r="B26">
        <v>23500</v>
      </c>
    </row>
    <row r="27" spans="1:2">
      <c r="B27">
        <v>222300</v>
      </c>
    </row>
    <row r="28" spans="1:2">
      <c r="B28">
        <v>337450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比較表</vt:lpstr>
      <vt:lpstr>Sheet1</vt:lpstr>
      <vt:lpstr>1月一般</vt:lpstr>
      <vt:lpstr>2月一般</vt:lpstr>
      <vt:lpstr>1月子供</vt:lpstr>
      <vt:lpstr>2月子供</vt:lpstr>
      <vt:lpstr>収入</vt:lpstr>
      <vt:lpstr>比較表!Print_Area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2021-07-06T08:22:14Z</cp:lastPrinted>
  <dcterms:created xsi:type="dcterms:W3CDTF">2021-03-07T01:30:33Z</dcterms:created>
  <dcterms:modified xsi:type="dcterms:W3CDTF">2021-07-06T08:22:18Z</dcterms:modified>
</cp:coreProperties>
</file>